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0" yWindow="72" windowWidth="15480" windowHeight="10992"/>
  </bookViews>
  <sheets>
    <sheet name="Model" sheetId="1" r:id="rId1"/>
    <sheet name="RiskSerializationData" sheetId="20" state="hidden" r:id="rId2"/>
    <sheet name="Output Results" sheetId="22"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DemoMode" hidden="1">FALSE</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7</definedName>
    <definedName name="_AtRisk_SimSetting_ReportsList" hidden="1">4</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"C5N53GDU9BDSCJS835T3F5P7"</definedName>
    <definedName name="PalisadeReportWorksheetCreatedBy" localSheetId="2">"AtRisk"</definedName>
    <definedName name="_xlnm.Print_Area" localSheetId="0">Model!$A$1:$F$25</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129</definedName>
    <definedName name="RiskFixedSeed" hidden="1">1</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TRUE</definedName>
    <definedName name="RiskUseMultipleCPUs" hidden="1">TRUE</definedName>
    <definedName name="solver_adj" localSheetId="0" hidden="1">Model!$B$7:$B$10</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bd" localSheetId="0" hidden="1">2</definedName>
    <definedName name="solver_itr" localSheetId="0" hidden="1">100</definedName>
    <definedName name="solver_lhs1" localSheetId="0" hidden="1">Model!#REF!</definedName>
    <definedName name="solver_lin" localSheetId="0" hidden="1">2</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2</definedName>
    <definedName name="solver_nod" localSheetId="0" hidden="1">5000</definedName>
    <definedName name="solver_num" localSheetId="0" hidden="1">1</definedName>
    <definedName name="solver_nwt" localSheetId="0" hidden="1">1</definedName>
    <definedName name="solver_ofx" localSheetId="0" hidden="1">2</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2</definedName>
    <definedName name="solver_reo" localSheetId="0" hidden="1">2</definedName>
    <definedName name="solver_rep" localSheetId="0" hidden="1">2</definedName>
    <definedName name="solver_rhs1" localSheetId="0" hidden="1">Model!#REF!</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1</definedName>
    <definedName name="solver_val" localSheetId="0" hidden="1">0</definedName>
    <definedName name="solver_ver" localSheetId="0" hidden="1">2</definedName>
  </definedNames>
  <calcPr calcId="152511" iterate="1"/>
</workbook>
</file>

<file path=xl/calcChain.xml><?xml version="1.0" encoding="utf-8"?>
<calcChain xmlns="http://schemas.openxmlformats.org/spreadsheetml/2006/main">
  <c r="B19" i="1" l="1"/>
  <c r="B20" i="1" l="1"/>
  <c r="C19" i="1"/>
  <c r="B21" i="1"/>
  <c r="B22" i="1" s="1"/>
  <c r="D19" i="1" l="1"/>
  <c r="C20" i="1"/>
  <c r="C21" i="1"/>
  <c r="C22" i="1" s="1"/>
  <c r="E19" i="1" l="1"/>
  <c r="D20" i="1"/>
  <c r="D21" i="1"/>
  <c r="D22" i="1" s="1"/>
  <c r="E20" i="1" l="1"/>
  <c r="E21" i="1"/>
  <c r="E22" i="1" s="1"/>
  <c r="F19" i="1"/>
  <c r="F20" i="1" l="1"/>
  <c r="F21" i="1"/>
  <c r="F22" i="1" s="1"/>
  <c r="B25" i="1" s="1"/>
  <c r="B24" i="1"/>
</calcChain>
</file>

<file path=xl/sharedStrings.xml><?xml version="1.0" encoding="utf-8"?>
<sst xmlns="http://schemas.openxmlformats.org/spreadsheetml/2006/main" count="35" uniqueCount="32">
  <si>
    <t>Inputs</t>
  </si>
  <si>
    <t>Warranty period</t>
  </si>
  <si>
    <t>Discount rate</t>
  </si>
  <si>
    <t>Simulation of new refrigerator and its replacements (if any)</t>
  </si>
  <si>
    <t>Lifetime</t>
  </si>
  <si>
    <t>Cost to company</t>
  </si>
  <si>
    <t>Discounted cost</t>
  </si>
  <si>
    <t>Time of failure</t>
  </si>
  <si>
    <t>Failures within warranty</t>
  </si>
  <si>
    <t>Mean</t>
  </si>
  <si>
    <t>Camera</t>
  </si>
  <si>
    <t>Replacement cost (to company)</t>
  </si>
  <si>
    <t>Cost of new camera (to customer)</t>
  </si>
  <si>
    <t>Warranty costs for camera</t>
  </si>
  <si>
    <t>NPV of profit from customer</t>
  </si>
  <si>
    <t>Parameters of time to failure distribution of any new camera (triangular)</t>
  </si>
  <si>
    <t>Min</t>
  </si>
  <si>
    <t>Most likely</t>
  </si>
  <si>
    <t>Max</t>
  </si>
  <si>
    <t>Stdev</t>
  </si>
  <si>
    <t>Implied values (from @RISK Define Distributions window):</t>
  </si>
  <si>
    <t>@RISK Output Results</t>
  </si>
  <si>
    <r>
      <t>Performed By:</t>
    </r>
    <r>
      <rPr>
        <sz val="8"/>
        <color rgb="FF000000"/>
        <rFont val="Tahoma"/>
        <family val="2"/>
      </rPr>
      <t xml:space="preserve"> Chris</t>
    </r>
  </si>
  <si>
    <t>Name</t>
  </si>
  <si>
    <t>Cell</t>
  </si>
  <si>
    <t>Graph</t>
  </si>
  <si>
    <t>Std Dev</t>
  </si>
  <si>
    <t>Failures</t>
  </si>
  <si>
    <t>B24</t>
  </si>
  <si>
    <t>NPV of profit</t>
  </si>
  <si>
    <t>B25</t>
  </si>
  <si>
    <r>
      <t>Date:</t>
    </r>
    <r>
      <rPr>
        <sz val="8"/>
        <color rgb="FF000000"/>
        <rFont val="Tahoma"/>
        <family val="2"/>
      </rPr>
      <t xml:space="preserve"> Saturday, March 15, 2014 11:16:13 AM</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</si>
</sst>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00"/>
    <numFmt numFmtId="165" formatCode="m/d/yy\ h:mm:ss"/>
    <numFmt numFmtId="166" formatCode="0.0000%"/>
    <numFmt numFmtId="167" formatCode="0.0"/>
    <numFmt numFmtId="168" formatCode="&quot;$&quot;#,##0"/>
    <numFmt numFmtId="169" formatCode="&quot;$&quot;#,##0.00"/>
  </numFmts>
  <fonts count="16" x14ac:knownFonts="1">
    <font>
      <sz val="11"/>
      <color rgb="FF000000"/>
      <name val="Calibri"/>
      <family val="2"/>
    </font>
    <font>
      <sz val="10"/>
      <name val="Arial"/>
      <family val="2"/>
    </font>
    <font>
      <sz val="8"/>
      <name val="Arial"/>
      <family val="2"/>
    </font>
    <font>
      <i/>
      <sz val="10"/>
      <name val="Arial"/>
      <family val="2"/>
    </font>
    <font>
      <sz val="18"/>
      <name val="Arial"/>
      <family val="2"/>
    </font>
    <font>
      <sz val="14"/>
      <name val="Arial"/>
      <family val="2"/>
    </font>
    <font>
      <sz val="10"/>
      <color indexed="8"/>
      <name val="Arial"/>
      <family val="2"/>
    </font>
    <font>
      <b/>
      <sz val="9"/>
      <name val="Arial"/>
      <family val="2"/>
    </font>
    <font>
      <b/>
      <sz val="11"/>
      <name val="Calibri"/>
      <family val="2"/>
    </font>
    <font>
      <sz val="11"/>
      <name val="Calibri"/>
      <family val="2"/>
    </font>
    <font>
      <sz val="11"/>
      <name val="Calibri"/>
      <family val="2"/>
      <scheme val="minor"/>
    </font>
    <font>
      <sz val="11"/>
      <color rgb="FF000000"/>
      <name val="Calibri"/>
      <family val="2"/>
    </font>
    <font>
      <sz val="8"/>
      <color rgb="FF000000"/>
      <name val="Tahoma"/>
      <family val="2"/>
    </font>
    <font>
      <b/>
      <sz val="14"/>
      <color rgb="FF000000"/>
      <name val="Tahoma"/>
      <family val="2"/>
    </font>
    <font>
      <b/>
      <sz val="8"/>
      <color rgb="FF000000"/>
      <name val="Tahoma"/>
      <family val="2"/>
    </font>
    <font>
      <sz val="8.25"/>
      <name val="Tahoma"/>
      <family val="2"/>
    </font>
  </fonts>
  <fills count="7">
    <fill>
      <patternFill patternType="none"/>
    </fill>
    <fill>
      <patternFill patternType="gray125"/>
    </fill>
    <fill>
      <patternFill patternType="solid">
        <fgColor indexed="9"/>
      </patternFill>
    </fill>
    <fill>
      <patternFill patternType="solid">
        <fgColor theme="4" tint="0.59996337778862885"/>
        <bgColor indexed="64"/>
      </patternFill>
    </fill>
    <fill>
      <patternFill patternType="solid">
        <fgColor theme="6" tint="0.39997558519241921"/>
        <bgColor indexed="64"/>
      </patternFill>
    </fill>
    <fill>
      <patternFill patternType="solid">
        <fgColor theme="0" tint="-0.24994659260841701"/>
        <bgColor indexed="64"/>
      </patternFill>
    </fill>
    <fill>
      <patternFill patternType="solid">
        <fgColor rgb="FFC0C0C0"/>
        <bgColor indexed="64"/>
      </patternFill>
    </fill>
  </fills>
  <borders count="29">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top/>
      <bottom style="thin">
        <color rgb="FF000000"/>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s>
  <cellStyleXfs count="35">
    <xf numFmtId="0" fontId="0" fillId="0" borderId="0"/>
    <xf numFmtId="166" fontId="1" fillId="0" borderId="0" applyFont="0" applyFill="0" applyBorder="0" applyAlignment="0" applyProtection="0"/>
    <xf numFmtId="0" fontId="1" fillId="0" borderId="1" applyNumberFormat="0" applyFont="0" applyFill="0" applyAlignment="0" applyProtection="0"/>
    <xf numFmtId="0" fontId="1" fillId="0" borderId="2" applyNumberFormat="0" applyFont="0" applyFill="0" applyAlignment="0" applyProtection="0"/>
    <xf numFmtId="0" fontId="1" fillId="0" borderId="3" applyNumberFormat="0" applyFont="0" applyFill="0" applyAlignment="0" applyProtection="0"/>
    <xf numFmtId="0" fontId="1" fillId="0" borderId="4" applyNumberFormat="0" applyFont="0" applyFill="0" applyAlignment="0" applyProtection="0"/>
    <xf numFmtId="0" fontId="1" fillId="0" borderId="5" applyNumberFormat="0" applyFont="0" applyFill="0" applyAlignment="0" applyProtection="0"/>
    <xf numFmtId="0" fontId="1" fillId="2" borderId="0" applyNumberFormat="0" applyFont="0" applyBorder="0" applyAlignment="0" applyProtection="0"/>
    <xf numFmtId="0" fontId="1" fillId="0" borderId="6" applyNumberFormat="0" applyFont="0" applyFill="0" applyAlignment="0" applyProtection="0"/>
    <xf numFmtId="0" fontId="1" fillId="0" borderId="7" applyNumberFormat="0" applyFont="0" applyFill="0" applyAlignment="0" applyProtection="0"/>
    <xf numFmtId="46" fontId="1" fillId="0" borderId="0" applyFont="0" applyFill="0" applyBorder="0" applyAlignment="0" applyProtection="0"/>
    <xf numFmtId="0" fontId="6" fillId="0" borderId="0" applyNumberFormat="0" applyFill="0" applyBorder="0" applyAlignment="0" applyProtection="0"/>
    <xf numFmtId="0" fontId="1" fillId="0" borderId="8" applyNumberFormat="0" applyFont="0" applyFill="0" applyAlignment="0" applyProtection="0"/>
    <xf numFmtId="0" fontId="1" fillId="0" borderId="9" applyNumberFormat="0" applyFont="0" applyFill="0" applyAlignment="0" applyProtection="0"/>
    <xf numFmtId="0" fontId="1" fillId="0" borderId="10" applyNumberFormat="0" applyFont="0" applyFill="0" applyAlignment="0" applyProtection="0"/>
    <xf numFmtId="0" fontId="1" fillId="0" borderId="11" applyNumberFormat="0" applyFont="0" applyFill="0" applyAlignment="0" applyProtection="0"/>
    <xf numFmtId="0" fontId="1" fillId="0" borderId="10" applyNumberFormat="0" applyFont="0" applyFill="0" applyAlignment="0" applyProtection="0"/>
    <xf numFmtId="0" fontId="1" fillId="0" borderId="0" applyNumberFormat="0" applyFont="0" applyFill="0" applyBorder="0" applyProtection="0">
      <alignment horizontal="center"/>
    </xf>
    <xf numFmtId="0" fontId="5" fillId="0" borderId="0" applyNumberFormat="0" applyFill="0" applyBorder="0" applyAlignment="0" applyProtection="0"/>
    <xf numFmtId="0" fontId="3" fillId="0" borderId="0" applyNumberFormat="0" applyFill="0" applyBorder="0" applyAlignment="0" applyProtection="0"/>
    <xf numFmtId="0" fontId="7" fillId="0" borderId="0" applyNumberFormat="0" applyFill="0" applyBorder="0" applyProtection="0">
      <alignment horizontal="left"/>
    </xf>
    <xf numFmtId="0" fontId="1" fillId="2" borderId="0" applyNumberFormat="0" applyFont="0" applyBorder="0" applyAlignment="0" applyProtection="0"/>
    <xf numFmtId="0" fontId="4" fillId="0" borderId="0" applyNumberFormat="0" applyFill="0" applyBorder="0" applyAlignment="0" applyProtection="0"/>
    <xf numFmtId="0" fontId="6" fillId="0" borderId="0" applyNumberFormat="0" applyFill="0" applyBorder="0" applyAlignment="0" applyProtection="0"/>
    <xf numFmtId="0" fontId="1" fillId="0" borderId="12" applyNumberFormat="0" applyFont="0" applyFill="0" applyAlignment="0" applyProtection="0"/>
    <xf numFmtId="0" fontId="1" fillId="0" borderId="13" applyNumberFormat="0" applyFont="0" applyFill="0" applyAlignment="0" applyProtection="0"/>
    <xf numFmtId="165" fontId="1" fillId="0" borderId="0" applyFont="0" applyFill="0" applyBorder="0" applyAlignment="0" applyProtection="0"/>
    <xf numFmtId="0" fontId="1" fillId="0" borderId="14" applyNumberFormat="0" applyFont="0" applyFill="0" applyAlignment="0" applyProtection="0"/>
    <xf numFmtId="0" fontId="1" fillId="0" borderId="15" applyNumberFormat="0" applyFont="0" applyFill="0" applyAlignment="0" applyProtection="0"/>
    <xf numFmtId="0" fontId="1" fillId="0" borderId="16" applyNumberFormat="0" applyFont="0" applyFill="0" applyAlignment="0" applyProtection="0"/>
    <xf numFmtId="0" fontId="1" fillId="0" borderId="17" applyNumberFormat="0" applyFont="0" applyFill="0" applyAlignment="0" applyProtection="0"/>
    <xf numFmtId="0" fontId="1" fillId="0" borderId="18" applyNumberFormat="0" applyFont="0" applyFill="0" applyAlignment="0" applyProtection="0"/>
    <xf numFmtId="0" fontId="1" fillId="0" borderId="0"/>
    <xf numFmtId="43" fontId="1" fillId="0" borderId="0" applyFont="0" applyFill="0" applyBorder="0" applyAlignment="0" applyProtection="0"/>
    <xf numFmtId="43" fontId="11" fillId="0" borderId="0" applyFont="0" applyFill="0" applyBorder="0" applyAlignment="0" applyProtection="0"/>
  </cellStyleXfs>
  <cellXfs count="42">
    <xf numFmtId="0" fontId="0" fillId="0" borderId="0" xfId="0"/>
    <xf numFmtId="0" fontId="8" fillId="0" borderId="0" xfId="0" applyFont="1"/>
    <xf numFmtId="0" fontId="9" fillId="0" borderId="0" xfId="0" applyFont="1"/>
    <xf numFmtId="0" fontId="9" fillId="0" borderId="0" xfId="0" applyFont="1" applyAlignment="1">
      <alignment horizontal="left"/>
    </xf>
    <xf numFmtId="0" fontId="9" fillId="0" borderId="0" xfId="0" quotePrefix="1" applyFont="1" applyAlignment="1">
      <alignment horizontal="left"/>
    </xf>
    <xf numFmtId="0" fontId="9" fillId="3" borderId="0" xfId="0" applyFont="1" applyFill="1" applyBorder="1"/>
    <xf numFmtId="167" fontId="9" fillId="3" borderId="0" xfId="0" applyNumberFormat="1" applyFont="1" applyFill="1" applyBorder="1" applyAlignment="1">
      <alignment horizontal="right"/>
    </xf>
    <xf numFmtId="164" fontId="9" fillId="0" borderId="0" xfId="0" applyNumberFormat="1" applyFont="1" applyFill="1" applyBorder="1" applyAlignment="1">
      <alignment horizontal="right"/>
    </xf>
    <xf numFmtId="0" fontId="9" fillId="0" borderId="0" xfId="0" applyFont="1" applyAlignment="1">
      <alignment horizontal="right"/>
    </xf>
    <xf numFmtId="0" fontId="9" fillId="0" borderId="0" xfId="0" applyFont="1" applyFill="1" applyBorder="1" applyAlignment="1">
      <alignment horizontal="center"/>
    </xf>
    <xf numFmtId="0" fontId="9" fillId="0" borderId="0" xfId="0" applyFont="1" applyFill="1" applyBorder="1"/>
    <xf numFmtId="9" fontId="9" fillId="3" borderId="0" xfId="0" applyNumberFormat="1" applyFont="1" applyFill="1" applyBorder="1"/>
    <xf numFmtId="164" fontId="10" fillId="4" borderId="0" xfId="0" applyNumberFormat="1" applyFont="1" applyFill="1" applyBorder="1"/>
    <xf numFmtId="164" fontId="10" fillId="4" borderId="0" xfId="0" applyNumberFormat="1" applyFont="1" applyFill="1" applyBorder="1" applyAlignment="1">
      <alignment horizontal="right"/>
    </xf>
    <xf numFmtId="164" fontId="10" fillId="0" borderId="0" xfId="0" applyNumberFormat="1" applyFont="1" applyBorder="1"/>
    <xf numFmtId="164" fontId="10" fillId="0" borderId="0" xfId="0" applyNumberFormat="1" applyFont="1" applyBorder="1" applyAlignment="1">
      <alignment horizontal="right"/>
    </xf>
    <xf numFmtId="0" fontId="10" fillId="0" borderId="0" xfId="0" applyFont="1" applyBorder="1"/>
    <xf numFmtId="2" fontId="10" fillId="0" borderId="0" xfId="0" applyNumberFormat="1" applyFont="1" applyBorder="1"/>
    <xf numFmtId="164" fontId="9" fillId="5" borderId="0" xfId="0" applyNumberFormat="1" applyFont="1" applyFill="1" applyBorder="1"/>
    <xf numFmtId="168" fontId="9" fillId="3" borderId="0" xfId="0" applyNumberFormat="1" applyFont="1" applyFill="1" applyBorder="1"/>
    <xf numFmtId="169" fontId="9" fillId="5" borderId="0" xfId="0" applyNumberFormat="1" applyFont="1" applyFill="1" applyBorder="1"/>
    <xf numFmtId="0" fontId="13" fillId="6" borderId="0" xfId="0" applyFont="1" applyFill="1" applyBorder="1"/>
    <xf numFmtId="0" fontId="12" fillId="6" borderId="0" xfId="0" applyFont="1" applyFill="1" applyBorder="1"/>
    <xf numFmtId="0" fontId="12" fillId="6" borderId="19" xfId="0" applyFont="1" applyFill="1" applyBorder="1"/>
    <xf numFmtId="0" fontId="13" fillId="6" borderId="0" xfId="0" quotePrefix="1" applyFont="1" applyFill="1" applyBorder="1"/>
    <xf numFmtId="0" fontId="14" fillId="6" borderId="0" xfId="0" applyFont="1" applyFill="1" applyBorder="1"/>
    <xf numFmtId="0" fontId="14" fillId="6" borderId="19" xfId="0" applyFont="1" applyFill="1" applyBorder="1"/>
    <xf numFmtId="43" fontId="15" fillId="0" borderId="20" xfId="34" applyFont="1" applyFill="1" applyBorder="1" applyAlignment="1">
      <alignment vertical="top"/>
    </xf>
    <xf numFmtId="43" fontId="15" fillId="0" borderId="21" xfId="34" applyFont="1" applyFill="1" applyBorder="1" applyAlignment="1">
      <alignment vertical="top"/>
    </xf>
    <xf numFmtId="43" fontId="15" fillId="0" borderId="21" xfId="34" applyFont="1" applyFill="1" applyBorder="1" applyAlignment="1">
      <alignment horizontal="left" vertical="center"/>
    </xf>
    <xf numFmtId="9" fontId="15" fillId="0" borderId="21" xfId="34" applyNumberFormat="1" applyFont="1" applyFill="1" applyBorder="1" applyAlignment="1">
      <alignment vertical="top"/>
    </xf>
    <xf numFmtId="9" fontId="15" fillId="0" borderId="22" xfId="34" applyNumberFormat="1" applyFont="1" applyFill="1" applyBorder="1" applyAlignment="1">
      <alignment vertical="top"/>
    </xf>
    <xf numFmtId="0" fontId="15" fillId="0" borderId="23" xfId="34" applyNumberFormat="1" applyFont="1" applyFill="1" applyBorder="1" applyAlignment="1">
      <alignment horizontal="left" vertical="center" wrapText="1"/>
    </xf>
    <xf numFmtId="0" fontId="15" fillId="0" borderId="24" xfId="34" applyNumberFormat="1" applyFont="1" applyFill="1" applyBorder="1" applyAlignment="1">
      <alignment horizontal="left" vertical="center" wrapText="1"/>
    </xf>
    <xf numFmtId="0" fontId="1" fillId="0" borderId="24" xfId="34" applyNumberFormat="1" applyFont="1" applyFill="1" applyBorder="1" applyAlignment="1">
      <alignment horizontal="left" vertical="center"/>
    </xf>
    <xf numFmtId="169" fontId="15" fillId="0" borderId="24" xfId="34" applyNumberFormat="1" applyFont="1" applyFill="1" applyBorder="1" applyAlignment="1">
      <alignment horizontal="left" vertical="center" wrapText="1"/>
    </xf>
    <xf numFmtId="169" fontId="15" fillId="0" borderId="25" xfId="34" applyNumberFormat="1" applyFont="1" applyFill="1" applyBorder="1" applyAlignment="1">
      <alignment horizontal="left" vertical="center" wrapText="1"/>
    </xf>
    <xf numFmtId="0" fontId="15" fillId="0" borderId="26" xfId="34" applyNumberFormat="1" applyFont="1" applyFill="1" applyBorder="1" applyAlignment="1">
      <alignment horizontal="left" vertical="center" wrapText="1"/>
    </xf>
    <xf numFmtId="0" fontId="15" fillId="0" borderId="27" xfId="34" applyNumberFormat="1" applyFont="1" applyFill="1" applyBorder="1" applyAlignment="1">
      <alignment horizontal="left" vertical="center" wrapText="1"/>
    </xf>
    <xf numFmtId="0" fontId="1" fillId="0" borderId="27" xfId="34" applyNumberFormat="1" applyFont="1" applyFill="1" applyBorder="1" applyAlignment="1">
      <alignment horizontal="left" vertical="center"/>
    </xf>
    <xf numFmtId="164" fontId="15" fillId="0" borderId="27" xfId="34" applyNumberFormat="1" applyFont="1" applyFill="1" applyBorder="1" applyAlignment="1">
      <alignment horizontal="left" vertical="center" wrapText="1"/>
    </xf>
    <xf numFmtId="164" fontId="15" fillId="0" borderId="28" xfId="34" applyNumberFormat="1" applyFont="1" applyFill="1" applyBorder="1" applyAlignment="1">
      <alignment horizontal="left" vertical="center" wrapText="1"/>
    </xf>
  </cellXfs>
  <cellStyles count="35">
    <cellStyle name="Comma" xfId="34" builtinId="3"/>
    <cellStyle name="Comma 2" xfId="33"/>
    <cellStyle name="Normal" xfId="0" builtinId="0" customBuiltin="1"/>
    <cellStyle name="Normal 2" xfId="32"/>
    <cellStyle name="RISKbigPercent" xfId="1"/>
    <cellStyle name="RISKblandrEdge" xfId="2"/>
    <cellStyle name="RISKblCorner" xfId="3"/>
    <cellStyle name="RISKbottomEdge" xfId="4"/>
    <cellStyle name="RISKbrCorner" xfId="5"/>
    <cellStyle name="RISKdarkBoxed" xfId="6"/>
    <cellStyle name="RISKdarkShade" xfId="7"/>
    <cellStyle name="RISKdbottomEdge" xfId="8"/>
    <cellStyle name="RISKdrightEdge" xfId="9"/>
    <cellStyle name="RISKdurationTime" xfId="10"/>
    <cellStyle name="RISKinNumber" xfId="11"/>
    <cellStyle name="RISKlandrEdge" xfId="12"/>
    <cellStyle name="RISKleftEdge" xfId="13"/>
    <cellStyle name="RISKlightBoxed" xfId="14"/>
    <cellStyle name="RISKltandbEdge" xfId="15"/>
    <cellStyle name="RISKnormBoxed" xfId="16"/>
    <cellStyle name="RISKnormCenter" xfId="17"/>
    <cellStyle name="RISKnormHeading" xfId="18"/>
    <cellStyle name="RISKnormItal" xfId="19"/>
    <cellStyle name="RISKnormLabel" xfId="20"/>
    <cellStyle name="RISKnormShade" xfId="21"/>
    <cellStyle name="RISKnormTitle" xfId="22"/>
    <cellStyle name="RISKoutNumber" xfId="23"/>
    <cellStyle name="RISKrightEdge" xfId="24"/>
    <cellStyle name="RISKrtandbEdge" xfId="25"/>
    <cellStyle name="RISKssTime" xfId="26"/>
    <cellStyle name="RISKtandbEdge" xfId="27"/>
    <cellStyle name="RISKtlandrEdge" xfId="28"/>
    <cellStyle name="RISKtlCorner" xfId="29"/>
    <cellStyle name="RISKtopEdge" xfId="30"/>
    <cellStyle name="RISKtrCorner" xfId="31"/>
  </cellStyles>
  <dxfs count="2">
    <dxf>
      <fill>
        <patternFill>
          <bgColor indexed="27"/>
        </patternFill>
      </fill>
    </dxf>
    <dxf>
      <fill>
        <patternFill>
          <bgColor indexed="2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CE9D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546100</xdr:colOff>
      <xdr:row>6</xdr:row>
      <xdr:rowOff>1</xdr:rowOff>
    </xdr:from>
    <xdr:to>
      <xdr:col>10</xdr:col>
      <xdr:colOff>198120</xdr:colOff>
      <xdr:row>14</xdr:row>
      <xdr:rowOff>152400</xdr:rowOff>
    </xdr:to>
    <xdr:sp macro="" textlink="">
      <xdr:nvSpPr>
        <xdr:cNvPr id="3" name="TextBox 2"/>
        <xdr:cNvSpPr txBox="1"/>
      </xdr:nvSpPr>
      <xdr:spPr>
        <a:xfrm>
          <a:off x="4119880" y="1097281"/>
          <a:ext cx="4025900" cy="161543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b="1" i="0" u="none" strike="noStrike">
              <a:solidFill>
                <a:schemeClr val="dk1"/>
              </a:solidFill>
              <a:effectLst/>
              <a:latin typeface="+mn-lt"/>
              <a:ea typeface="+mn-ea"/>
              <a:cs typeface="+mn-cs"/>
            </a:rPr>
            <a:t>Note: </a:t>
          </a:r>
          <a:r>
            <a:rPr lang="en-US" sz="1100" b="0" i="0" u="none" strike="noStrike">
              <a:solidFill>
                <a:schemeClr val="dk1"/>
              </a:solidFill>
              <a:effectLst/>
              <a:latin typeface="+mn-lt"/>
              <a:ea typeface="+mn-ea"/>
              <a:cs typeface="+mn-cs"/>
            </a:rPr>
            <a:t>You will see errors in cells unless @RISK is loaded.</a:t>
          </a:r>
          <a:r>
            <a:rPr lang="en-US"/>
            <a:t> </a:t>
          </a:r>
        </a:p>
        <a:p>
          <a:endParaRPr lang="en-US" sz="1100"/>
        </a:p>
        <a:p>
          <a:r>
            <a:rPr lang="en-US" sz="1100"/>
            <a:t>The most likely and max values in cells B6 and B7 lead to the mean and standard deviation in cells B9 and B10, very close to the original values for the gamma distribution. The outputs on the next sheet are quite close to the results</a:t>
          </a:r>
          <a:r>
            <a:rPr lang="en-US" sz="1100" baseline="0"/>
            <a:t> for the original gamma distribution, although they</a:t>
          </a:r>
          <a:r>
            <a:rPr lang="en-US" sz="1100"/>
            <a:t> are slightly more spread out.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15240</xdr:colOff>
      <xdr:row>5</xdr:row>
      <xdr:rowOff>7620</xdr:rowOff>
    </xdr:from>
    <xdr:to>
      <xdr:col>3</xdr:col>
      <xdr:colOff>1013460</xdr:colOff>
      <xdr:row>5</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43200" y="1752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15240</xdr:colOff>
      <xdr:row>6</xdr:row>
      <xdr:rowOff>7620</xdr:rowOff>
    </xdr:from>
    <xdr:to>
      <xdr:col>3</xdr:col>
      <xdr:colOff>1013460</xdr:colOff>
      <xdr:row>6</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43200" y="6781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tabSelected="1" workbookViewId="0"/>
  </sheetViews>
  <sheetFormatPr defaultColWidth="9.109375" defaultRowHeight="14.4" x14ac:dyDescent="0.3"/>
  <cols>
    <col min="1" max="1" width="32" style="2" customWidth="1"/>
    <col min="2" max="2" width="11" style="2" customWidth="1"/>
    <col min="3" max="16384" width="9.109375" style="2"/>
  </cols>
  <sheetData>
    <row r="1" spans="1:13" x14ac:dyDescent="0.3">
      <c r="A1" s="1" t="s">
        <v>13</v>
      </c>
      <c r="L1" s="1"/>
    </row>
    <row r="2" spans="1:13" x14ac:dyDescent="0.3">
      <c r="L2" s="3"/>
      <c r="M2" s="4"/>
    </row>
    <row r="3" spans="1:13" x14ac:dyDescent="0.3">
      <c r="A3" s="1" t="s">
        <v>0</v>
      </c>
      <c r="L3" s="3"/>
      <c r="M3" s="4"/>
    </row>
    <row r="4" spans="1:13" x14ac:dyDescent="0.3">
      <c r="A4" s="2" t="s">
        <v>15</v>
      </c>
      <c r="L4" s="3"/>
      <c r="M4" s="4"/>
    </row>
    <row r="5" spans="1:13" x14ac:dyDescent="0.3">
      <c r="A5" s="2" t="s">
        <v>16</v>
      </c>
      <c r="B5" s="5">
        <v>0</v>
      </c>
      <c r="L5" s="3"/>
      <c r="M5" s="4"/>
    </row>
    <row r="6" spans="1:13" x14ac:dyDescent="0.3">
      <c r="A6" s="2" t="s">
        <v>17</v>
      </c>
      <c r="B6" s="5">
        <v>2.7</v>
      </c>
      <c r="L6" s="3"/>
      <c r="M6" s="4"/>
    </row>
    <row r="7" spans="1:13" x14ac:dyDescent="0.3">
      <c r="A7" s="2" t="s">
        <v>18</v>
      </c>
      <c r="B7" s="6">
        <v>4.8</v>
      </c>
      <c r="L7" s="3"/>
    </row>
    <row r="8" spans="1:13" x14ac:dyDescent="0.3">
      <c r="A8" s="2" t="s">
        <v>20</v>
      </c>
      <c r="B8" s="7"/>
    </row>
    <row r="9" spans="1:13" x14ac:dyDescent="0.3">
      <c r="A9" s="2" t="s">
        <v>9</v>
      </c>
      <c r="B9" s="7">
        <v>2.5</v>
      </c>
    </row>
    <row r="10" spans="1:13" x14ac:dyDescent="0.3">
      <c r="A10" s="2" t="s">
        <v>19</v>
      </c>
      <c r="B10" s="7">
        <v>0.98199999999999998</v>
      </c>
      <c r="D10" s="8"/>
    </row>
    <row r="12" spans="1:13" x14ac:dyDescent="0.3">
      <c r="A12" s="2" t="s">
        <v>1</v>
      </c>
      <c r="B12" s="5">
        <v>1.5</v>
      </c>
      <c r="C12" s="9"/>
      <c r="D12" s="10"/>
    </row>
    <row r="13" spans="1:13" x14ac:dyDescent="0.3">
      <c r="A13" s="2" t="s">
        <v>12</v>
      </c>
      <c r="B13" s="19">
        <v>400</v>
      </c>
      <c r="C13" s="9"/>
      <c r="D13" s="10"/>
    </row>
    <row r="14" spans="1:13" x14ac:dyDescent="0.3">
      <c r="A14" s="2" t="s">
        <v>11</v>
      </c>
      <c r="B14" s="19">
        <v>225</v>
      </c>
    </row>
    <row r="15" spans="1:13" x14ac:dyDescent="0.3">
      <c r="A15" s="2" t="s">
        <v>2</v>
      </c>
      <c r="B15" s="11">
        <v>0.08</v>
      </c>
    </row>
    <row r="17" spans="1:6" x14ac:dyDescent="0.3">
      <c r="A17" s="1" t="s">
        <v>3</v>
      </c>
    </row>
    <row r="18" spans="1:6" x14ac:dyDescent="0.3">
      <c r="A18" s="2" t="s">
        <v>10</v>
      </c>
      <c r="B18" s="2">
        <v>1</v>
      </c>
      <c r="C18" s="2">
        <v>2</v>
      </c>
      <c r="D18" s="2">
        <v>3</v>
      </c>
      <c r="E18" s="2">
        <v>4</v>
      </c>
      <c r="F18" s="2">
        <v>5</v>
      </c>
    </row>
    <row r="19" spans="1:6" x14ac:dyDescent="0.3">
      <c r="A19" s="2" t="s">
        <v>4</v>
      </c>
      <c r="B19" s="12">
        <f ca="1">_xll.RiskTriang(B5,B6,B7)</f>
        <v>2.5</v>
      </c>
      <c r="C19" s="13" t="str">
        <f ca="1">IF(B19&lt;B12,_xll.RiskTriang(B5,B6,B7),"")</f>
        <v/>
      </c>
      <c r="D19" s="13" t="str">
        <f ca="1">IF(C19="","",IF(C19&lt;$B$12,_xll.RiskTriang($B$5,$B$6,$B$7),""))</f>
        <v/>
      </c>
      <c r="E19" s="13" t="str">
        <f ca="1">IF(D19="","",IF(D19&lt;$B$12,_xll.RiskTriang($B$5,$B$6,$B$7),""))</f>
        <v/>
      </c>
      <c r="F19" s="13" t="str">
        <f ca="1">IF(E19="","",IF(E19&lt;$B$12,_xll.RiskTriang($B$5,$B$6,$B$7),""))</f>
        <v/>
      </c>
    </row>
    <row r="20" spans="1:6" x14ac:dyDescent="0.3">
      <c r="A20" s="2" t="s">
        <v>7</v>
      </c>
      <c r="B20" s="14">
        <f ca="1">B19</f>
        <v>2.5</v>
      </c>
      <c r="C20" s="15" t="str">
        <f ca="1">IF(C19="","",B20+C19)</f>
        <v/>
      </c>
      <c r="D20" s="15" t="str">
        <f t="shared" ref="D20:F20" ca="1" si="0">IF(D19="","",C20+D19)</f>
        <v/>
      </c>
      <c r="E20" s="15" t="str">
        <f t="shared" ca="1" si="0"/>
        <v/>
      </c>
      <c r="F20" s="15" t="str">
        <f t="shared" ca="1" si="0"/>
        <v/>
      </c>
    </row>
    <row r="21" spans="1:6" x14ac:dyDescent="0.3">
      <c r="A21" s="2" t="s">
        <v>5</v>
      </c>
      <c r="B21" s="16">
        <f ca="1">IF(B19&lt;B12,B14,0)</f>
        <v>0</v>
      </c>
      <c r="C21" s="16">
        <f ca="1">IF(C19="",0,IF(C19&lt;$B$12,$B$14,0))</f>
        <v>0</v>
      </c>
      <c r="D21" s="16">
        <f t="shared" ref="D21:F21" ca="1" si="1">IF(D19="",0,IF(D19&lt;$B$12,$B$14,0))</f>
        <v>0</v>
      </c>
      <c r="E21" s="16">
        <f t="shared" ca="1" si="1"/>
        <v>0</v>
      </c>
      <c r="F21" s="16">
        <f t="shared" ca="1" si="1"/>
        <v>0</v>
      </c>
    </row>
    <row r="22" spans="1:6" x14ac:dyDescent="0.3">
      <c r="A22" s="2" t="s">
        <v>6</v>
      </c>
      <c r="B22" s="17">
        <f ca="1">IF(B21&gt;0,B21/(1+$B$15)^B20,0)</f>
        <v>0</v>
      </c>
      <c r="C22" s="17">
        <f ca="1">IF(C21&gt;0,C21/(1+$B$15)^C20,0)</f>
        <v>0</v>
      </c>
      <c r="D22" s="17">
        <f t="shared" ref="D22:F22" ca="1" si="2">IF(D21&gt;0,D21/(1+$B$15)^D20,0)</f>
        <v>0</v>
      </c>
      <c r="E22" s="17">
        <f t="shared" ca="1" si="2"/>
        <v>0</v>
      </c>
      <c r="F22" s="17">
        <f t="shared" ca="1" si="2"/>
        <v>0</v>
      </c>
    </row>
    <row r="24" spans="1:6" x14ac:dyDescent="0.3">
      <c r="A24" s="2" t="s">
        <v>8</v>
      </c>
      <c r="B24" s="18">
        <f ca="1">_xll.RiskOutput("Failures") + COUNTIF(B19:F19,"&lt;"&amp;B12)</f>
        <v>0</v>
      </c>
    </row>
    <row r="25" spans="1:6" x14ac:dyDescent="0.3">
      <c r="A25" s="2" t="s">
        <v>14</v>
      </c>
      <c r="B25" s="20">
        <f ca="1">_xll.RiskOutput("NPV of profit") + B13-B14-SUM(B22:F22)</f>
        <v>175</v>
      </c>
    </row>
  </sheetData>
  <phoneticPr fontId="2" type="noConversion"/>
  <printOptions headings="1" gridLines="1"/>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4.4" x14ac:dyDescent="0.3"/>
  <sheetData>
    <row r="1" spans="1:5" x14ac:dyDescent="0.3">
      <c r="A1">
        <v>0</v>
      </c>
      <c r="B1">
        <v>0</v>
      </c>
    </row>
    <row r="2" spans="1:5" x14ac:dyDescent="0.3">
      <c r="A2">
        <v>0</v>
      </c>
    </row>
    <row r="3" spans="1:5" x14ac:dyDescent="0.3">
      <c r="A3">
        <v>0</v>
      </c>
    </row>
    <row r="4" spans="1:5" x14ac:dyDescent="0.3">
      <c r="A4" t="b">
        <v>0</v>
      </c>
      <c r="B4">
        <v>15680</v>
      </c>
      <c r="C4">
        <v>7345</v>
      </c>
      <c r="D4">
        <v>10590</v>
      </c>
      <c r="E4">
        <v>3330</v>
      </c>
    </row>
    <row r="5" spans="1:5" x14ac:dyDescent="0.3">
      <c r="A5" t="b">
        <v>0</v>
      </c>
      <c r="B5">
        <v>15680</v>
      </c>
      <c r="C5">
        <v>7345</v>
      </c>
      <c r="D5">
        <v>41920</v>
      </c>
      <c r="E5">
        <v>500</v>
      </c>
    </row>
    <row r="6" spans="1:5" x14ac:dyDescent="0.3">
      <c r="A6" t="b">
        <v>0</v>
      </c>
      <c r="B6">
        <v>15680</v>
      </c>
      <c r="C6">
        <v>7345</v>
      </c>
      <c r="D6">
        <v>41920</v>
      </c>
      <c r="E6">
        <v>1000</v>
      </c>
    </row>
    <row r="7" spans="1:5" x14ac:dyDescent="0.3">
      <c r="A7" t="b">
        <v>0</v>
      </c>
      <c r="B7">
        <v>15680</v>
      </c>
      <c r="C7">
        <v>7345</v>
      </c>
      <c r="D7">
        <v>41920</v>
      </c>
      <c r="E7">
        <v>1500</v>
      </c>
    </row>
    <row r="8" spans="1:5" x14ac:dyDescent="0.3">
      <c r="A8" t="b">
        <v>0</v>
      </c>
      <c r="B8">
        <v>15680</v>
      </c>
      <c r="C8">
        <v>7345</v>
      </c>
      <c r="D8">
        <v>41920</v>
      </c>
      <c r="E8">
        <v>2000</v>
      </c>
    </row>
    <row r="9" spans="1:5" x14ac:dyDescent="0.3">
      <c r="A9">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J7"/>
  <sheetViews>
    <sheetView showGridLines="0" workbookViewId="0"/>
  </sheetViews>
  <sheetFormatPr defaultColWidth="9.21875" defaultRowHeight="14.4" x14ac:dyDescent="0.3"/>
  <cols>
    <col min="1" max="1" width="0.33203125" customWidth="1"/>
    <col min="2" max="2" width="34.77734375" customWidth="1"/>
    <col min="3" max="3" width="5" customWidth="1"/>
    <col min="4" max="4" width="15" customWidth="1"/>
    <col min="5" max="10" width="14.44140625" customWidth="1"/>
  </cols>
  <sheetData>
    <row r="1" spans="2:10" s="21" customFormat="1" ht="17.399999999999999" x14ac:dyDescent="0.3">
      <c r="B1" s="24" t="s">
        <v>21</v>
      </c>
    </row>
    <row r="2" spans="2:10" s="22" customFormat="1" ht="10.199999999999999" x14ac:dyDescent="0.2">
      <c r="B2" s="25" t="s">
        <v>22</v>
      </c>
    </row>
    <row r="3" spans="2:10" s="23" customFormat="1" ht="10.199999999999999" x14ac:dyDescent="0.2">
      <c r="B3" s="26" t="s">
        <v>31</v>
      </c>
    </row>
    <row r="4" spans="2:10" ht="15" thickBot="1" x14ac:dyDescent="0.35"/>
    <row r="5" spans="2:10" ht="13.5" customHeight="1" x14ac:dyDescent="0.3">
      <c r="B5" s="27" t="s">
        <v>23</v>
      </c>
      <c r="C5" s="28" t="s">
        <v>24</v>
      </c>
      <c r="D5" s="29" t="s">
        <v>25</v>
      </c>
      <c r="E5" s="28" t="s">
        <v>16</v>
      </c>
      <c r="F5" s="28" t="s">
        <v>9</v>
      </c>
      <c r="G5" s="28" t="s">
        <v>18</v>
      </c>
      <c r="H5" s="28" t="s">
        <v>26</v>
      </c>
      <c r="I5" s="30">
        <v>0.05</v>
      </c>
      <c r="J5" s="31">
        <v>0.95</v>
      </c>
    </row>
    <row r="6" spans="2:10" ht="39.75" customHeight="1" x14ac:dyDescent="0.3">
      <c r="B6" s="37" t="s">
        <v>27</v>
      </c>
      <c r="C6" s="38" t="s">
        <v>28</v>
      </c>
      <c r="D6" s="39"/>
      <c r="E6" s="40">
        <v>0</v>
      </c>
      <c r="F6" s="40">
        <v>0.21199999999999999</v>
      </c>
      <c r="G6" s="40">
        <v>3</v>
      </c>
      <c r="H6" s="40">
        <v>0.50923010000000002</v>
      </c>
      <c r="I6" s="40">
        <v>0</v>
      </c>
      <c r="J6" s="41">
        <v>1</v>
      </c>
    </row>
    <row r="7" spans="2:10" ht="39.75" customHeight="1" thickBot="1" x14ac:dyDescent="0.35">
      <c r="B7" s="32" t="s">
        <v>29</v>
      </c>
      <c r="C7" s="33" t="s">
        <v>30</v>
      </c>
      <c r="D7" s="34"/>
      <c r="E7" s="35">
        <v>-442.53</v>
      </c>
      <c r="F7" s="35">
        <v>131.47</v>
      </c>
      <c r="G7" s="35">
        <v>175</v>
      </c>
      <c r="H7" s="35">
        <v>103.45</v>
      </c>
      <c r="I7" s="35">
        <v>-40.98</v>
      </c>
      <c r="J7" s="36">
        <v>175</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Model</vt:lpstr>
      <vt:lpstr>RiskSerializationData</vt:lpstr>
      <vt:lpstr>Output Results</vt:lpstr>
      <vt:lpstr>Model!Print_Area</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2003-07-07T14:16:47Z</cp:lastPrinted>
  <dcterms:created xsi:type="dcterms:W3CDTF">2003-01-20T17:11:09Z</dcterms:created>
  <dcterms:modified xsi:type="dcterms:W3CDTF">2014-03-15T15:16:38Z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-1002799482</vt:i4>
  </property>
  <property fmtid="{D5CDD505-2E9C-101B-9397-08002B2CF9AE}" pid="3" name="_EmailSubject">
    <vt:lpwstr>simulation files</vt:lpwstr>
  </property>
  <property fmtid="{D5CDD505-2E9C-101B-9397-08002B2CF9AE}" pid="4" name="_AuthorEmail">
    <vt:lpwstr>albright@indiana.edu</vt:lpwstr>
  </property>
  <property fmtid="{D5CDD505-2E9C-101B-9397-08002B2CF9AE}" pid="5" name="_AuthorEmailDisplayName">
    <vt:lpwstr>Albright, S. C</vt:lpwstr>
  </property>
  <property fmtid="{D5CDD505-2E9C-101B-9397-08002B2CF9AE}" pid="6" name="_ReviewingToolsShownOnce">
    <vt:lpwstr/>
  </property>
</Properties>
</file>